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Pulpit\Projekty\04970\Dokumentacja Projektowa po KODP\99_Wersja elektroniczna\4 - KOSZTORYS INWESTORSKI\"/>
    </mc:Choice>
  </mc:AlternateContent>
  <bookViews>
    <workbookView xWindow="0" yWindow="0" windowWidth="26085" windowHeight="10440" firstSheet="1" activeTab="1"/>
  </bookViews>
  <sheets>
    <sheet name="qq" sheetId="17" state="hidden" r:id="rId1"/>
    <sheet name="ELEKTRYCZNA" sheetId="28" r:id="rId2"/>
    <sheet name="asa" sheetId="16" state="hidden" r:id="rId3"/>
  </sheets>
  <definedNames>
    <definedName name="_xlnm.Print_Area" localSheetId="2">asa!$A$2:$I$243</definedName>
    <definedName name="_xlnm.Print_Area" localSheetId="1">ELEKTRYCZNA!$A$1:$H$25</definedName>
    <definedName name="_xlnm.Print_Area" localSheetId="0">qq!$A$2:$H$243</definedName>
    <definedName name="Print_Area" localSheetId="2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G101" i="17" s="1"/>
  <c r="I101" i="17" s="1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D98" i="16" l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G96" i="16"/>
  <c r="I96" i="16" s="1"/>
  <c r="H228" i="16" s="1"/>
  <c r="H229" i="16" s="1"/>
  <c r="H230" i="16" s="1"/>
  <c r="I97" i="16"/>
  <c r="J122" i="16" s="1"/>
  <c r="H228" i="17"/>
  <c r="H229" i="17" s="1"/>
  <c r="H230" i="17" s="1"/>
  <c r="J122" i="17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<sst xmlns="http://schemas.openxmlformats.org/spreadsheetml/2006/main" count="2475" uniqueCount="353">
  <si>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</si>
  <si>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</si>
  <si>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</si>
  <si>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</si>
  <si>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</si>
  <si>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</si>
  <si>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</si>
  <si>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</si>
  <si>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</si>
  <si>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</si>
  <si>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</si>
  <si>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</si>
  <si>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</si>
  <si>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</si>
  <si>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</si>
  <si>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</si>
  <si>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</si>
  <si>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</si>
  <si>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</si>
  <si>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</si>
  <si>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</si>
  <si>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</si>
  <si>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</si>
  <si>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</si>
  <si>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</si>
  <si>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</si>
  <si>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</si>
  <si>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</si>
  <si>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</si>
  <si>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</si>
  <si>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</si>
  <si>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</si>
  <si>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</si>
  <si>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</si>
  <si>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</si>
  <si>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</si>
  <si>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</si>
  <si>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</si>
  <si>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</si>
  <si>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</si>
  <si>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</si>
  <si>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</si>
  <si>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</si>
  <si>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</si>
  <si>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</si>
  <si>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</si>
  <si>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</si>
  <si>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</si>
  <si>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</si>
  <si>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</si>
  <si>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</si>
  <si>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</si>
  <si>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</si>
  <si>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</si>
  <si>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</si>
  <si>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</si>
  <si>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</si>
  <si>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</si>
  <si>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</si>
  <si>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</si>
  <si>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</si>
  <si>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</si>
  <si>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</si>
  <si>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</si>
  <si>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</si>
  <si>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</si>
  <si>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</si>
  <si>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</si>
  <si>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</si>
  <si>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</si>
  <si>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</si>
  <si>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</si>
  <si>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</si>
  <si>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</si>
  <si>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</si>
  <si>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</si>
  <si>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</si>
  <si>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</si>
  <si>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</si>
  <si>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</si>
  <si>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</si>
  <si>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</si>
  <si>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</si>
  <si>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</si>
  <si>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</si>
  <si>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</si>
  <si>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</si>
  <si>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</si>
  <si>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</si>
  <si>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</si>
  <si>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</si>
  <si>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</si>
  <si>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</si>
  <si>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</si>
  <si>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</si>
  <si>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</si>
  <si>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</si>
  <si>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</si>
  <si>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</si>
  <si>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</si>
  <si>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</si>
  <si>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</si>
  <si>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</si>
  <si>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</si>
  <si>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</si>
  <si>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</si>
  <si>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</si>
  <si>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</si>
  <si>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</si>
  <si>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</si>
  <si>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</si>
  <si>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</si>
  <si>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</si>
  <si>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</si>
  <si>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</si>
  <si>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</si>
  <si>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</si>
  <si>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</si>
  <si>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</si>
  <si>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</si>
  <si>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</si>
  <si>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</si>
  <si>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</si>
  <si>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</si>
  <si>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</si>
  <si>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</si>
  <si>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</si>
  <si>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</si>
  <si>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</si>
  <si>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</si>
  <si>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</si>
  <si>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</si>
  <si>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</si>
  <si>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</si>
  <si>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</si>
  <si>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</si>
  <si>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</si>
  <si>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</si>
  <si>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</si>
  <si>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</si>
  <si>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</si>
  <si>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</si>
  <si>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</si>
  <si>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</si>
  <si>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</si>
  <si>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</si>
  <si>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</si>
  <si>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</si>
  <si>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</si>
  <si>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</si>
  <si>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</si>
  <si>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</si>
  <si>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</si>
  <si>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</si>
  <si>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</si>
  <si>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</si>
  <si>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</si>
  <si>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</si>
  <si>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</si>
  <si>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</si>
  <si>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</si>
  <si>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</si>
  <si>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</si>
  <si>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 xml:space="preserve">powierzchnia KR4 bez ścieku i rolki </t>
  </si>
  <si>
    <t xml:space="preserve">powierzchnia KR3 bez ścieku i rolki </t>
  </si>
  <si>
    <t>ściek na drogach Kr3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</si>
  <si>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</si>
  <si>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</si>
  <si>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</si>
  <si>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</si>
  <si>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</si>
  <si>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</si>
  <si>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</si>
  <si>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</si>
  <si>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</si>
  <si>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</si>
  <si>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</si>
  <si>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</si>
  <si>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</si>
  <si>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</si>
  <si>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</si>
  <si>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</si>
  <si>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</si>
  <si>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</si>
  <si>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</si>
  <si>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</si>
  <si>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</si>
  <si>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</si>
  <si>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</si>
  <si>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</si>
  <si>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</si>
  <si>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</si>
  <si>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</si>
  <si>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</si>
  <si>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</si>
  <si>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</si>
  <si>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</si>
  <si>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</si>
  <si>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</si>
  <si>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</si>
  <si>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</si>
  <si>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</si>
  <si>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</si>
  <si>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</si>
  <si>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</si>
  <si>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</si>
  <si>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</si>
  <si>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</si>
  <si>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</si>
  <si>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</si>
  <si>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</si>
  <si>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</si>
  <si>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</si>
  <si>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</si>
  <si>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</si>
  <si>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</si>
  <si>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</si>
  <si>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</si>
  <si>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</si>
  <si>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</si>
  <si>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</si>
  <si>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</si>
  <si>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</si>
  <si>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</si>
  <si>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</si>
  <si>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</si>
  <si>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</si>
  <si>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</si>
  <si>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</si>
  <si>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</si>
  <si>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</si>
  <si>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</si>
  <si>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</si>
  <si>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</si>
  <si>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</si>
  <si>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</si>
  <si>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</si>
  <si>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</si>
  <si>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</si>
  <si>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</si>
  <si>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</si>
  <si>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</si>
  <si>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</si>
  <si>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</si>
  <si>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</si>
  <si>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</si>
  <si>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</si>
  <si>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</si>
  <si>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</si>
  <si>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</si>
  <si>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</si>
  <si>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</si>
  <si>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</si>
  <si>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</si>
  <si>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</si>
  <si>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</si>
  <si>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</si>
  <si>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</si>
  <si>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</si>
  <si>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</si>
  <si>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</si>
  <si>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</si>
  <si>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</si>
  <si>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</si>
  <si>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</si>
  <si>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</si>
  <si>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</si>
  <si>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</si>
  <si>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</si>
  <si>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</si>
  <si>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</si>
  <si>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</si>
  <si>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</si>
  <si>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</si>
  <si>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</si>
  <si>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</si>
  <si>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</si>
  <si>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</si>
  <si>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</si>
  <si>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</si>
  <si>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</si>
  <si>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</si>
  <si>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</si>
  <si>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</si>
  <si>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</si>
  <si>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</si>
  <si>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</si>
  <si>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</si>
  <si>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</si>
  <si>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</si>
  <si>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</si>
  <si>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</si>
  <si>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</si>
  <si>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</si>
  <si>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</si>
  <si>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</si>
  <si>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</si>
  <si>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</si>
  <si>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</si>
  <si>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</si>
  <si>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</si>
  <si>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</si>
  <si>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</si>
  <si>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</si>
  <si>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</si>
  <si>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</si>
  <si>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</si>
  <si>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</si>
  <si>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</si>
  <si>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</si>
  <si>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</si>
  <si>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 xml:space="preserve">Sprawdzenia </t>
  </si>
  <si>
    <t>E- 01.04.01</t>
  </si>
  <si>
    <t>Zaciąganie do rur kabli oświetleniowych typu YAKXs 4x35mm2</t>
  </si>
  <si>
    <t>Wykonanie podsypki piaskowej na dnie rowu kablowego</t>
  </si>
  <si>
    <t>Ułożenie foli ostrzegawczej</t>
  </si>
  <si>
    <t>Zasypanie i zagęszczenie wykopu</t>
  </si>
  <si>
    <t xml:space="preserve">Montaż szafy sterowania oświeleniem </t>
  </si>
  <si>
    <t>Podłączenie szafy oswietleniowej</t>
  </si>
  <si>
    <t>Posadowienie fundamentów prafabrykowanych pod słupy oswietleniowe</t>
  </si>
  <si>
    <t>Montaż oprawy oświetleniowej o strumieniu światlnym oprawy 3876 lm i mocy 31W</t>
  </si>
  <si>
    <t>Ułożenie uziomu poziomego FeZn 25x4 na dnie rowu kablowego</t>
  </si>
  <si>
    <t>BUDOWA OŚWIETLENIA CIĄGU ROWEROWEGO</t>
  </si>
  <si>
    <t>Pomiary elektryczne nn</t>
  </si>
  <si>
    <t>Pomiary oświetlenia</t>
  </si>
  <si>
    <t>CPV - 45316110-9 Instalowanie urządzeń oświetlenia drogowego</t>
  </si>
  <si>
    <t>Kopanie rowów ręcznie w gruncie kategorii III o wym. 0,8x0,4</t>
  </si>
  <si>
    <t>Układanie w wykopie rur osłonowych typu DVR 75</t>
  </si>
  <si>
    <t xml:space="preserve">Montaż przewodów do opraw kable YDY 3x2,5mm2 wraz z zaprasowaniem końcówek i podłączeniem </t>
  </si>
  <si>
    <t>Zaprasowanie końcówek kabla YAKXS 4x35mm2</t>
  </si>
  <si>
    <t>Montaż tabliczki bezpiecznikowej typu Winel wraz z zarobieniem końcówek kabli, podłączeniem i montażem mufek termokurczliwych (palczatki)</t>
  </si>
  <si>
    <t>Obsługa geodezyjna</t>
  </si>
  <si>
    <t>E- 01.04.02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</si>
  <si>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</si>
  <si>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</si>
  <si>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</si>
  <si>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</si>
  <si>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</si>
  <si>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</si>
  <si>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</si>
  <si>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</si>
  <si>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</si>
  <si>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</si>
  <si>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</si>
  <si>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</si>
  <si>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</si>
  <si>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</si>
  <si>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</si>
  <si>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</si>
  <si>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</si>
  <si>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ELEKTRYCZNA - OŚWIETLENIE DROGOWE</t>
  </si>
  <si>
    <r>
      <rPr>
        <b/>
        <u/>
        <sz val="10"/>
        <rFont val="Calibri"/>
        <family val="2"/>
        <charset val="238"/>
        <scheme val="minor"/>
      </rPr>
      <t>PRZEDMIAR ROBÓT</t>
    </r>
    <r>
      <rPr>
        <b/>
        <sz val="10"/>
        <rFont val="Calibri"/>
        <family val="2"/>
        <charset val="238"/>
        <scheme val="minor"/>
      </rPr>
      <t xml:space="preserve">
"Rowerem w obie strony po al. Armii Krajowej we Wrocławiu - etap I część 1"</t>
    </r>
  </si>
  <si>
    <t>Stawianie słupów oświetleniowych aluminiowych wysokości 5m bez wysięgnika  na fundamencie prefabrykowanym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</si>
</sst>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33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name val="Calibri"/>
      <family val="2"/>
      <charset val="238"/>
      <scheme val="minor"/>
    </font>
    <font>
      <sz val="16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20" fillId="0" borderId="0"/>
    <xf numFmtId="0" fontId="21" fillId="0" borderId="0"/>
    <xf numFmtId="0" fontId="26" fillId="0" borderId="0"/>
  </cellStyleXfs>
  <cellXfs count="213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6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6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4" fillId="6" borderId="2" xfId="0" applyNumberFormat="1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6" borderId="2" xfId="0" applyNumberFormat="1" applyFont="1" applyFill="1" applyBorder="1" applyAlignment="1">
      <alignment horizontal="right" vertical="center" wrapText="1"/>
    </xf>
    <xf numFmtId="1" fontId="2" fillId="6" borderId="2" xfId="0" applyNumberFormat="1" applyFont="1" applyFill="1" applyBorder="1" applyAlignment="1">
      <alignment horizontal="center" vertical="top" wrapText="1"/>
    </xf>
    <xf numFmtId="1" fontId="4" fillId="6" borderId="2" xfId="0" applyNumberFormat="1" applyFont="1" applyFill="1" applyBorder="1" applyAlignment="1">
      <alignment horizontal="left" vertical="center" wrapText="1"/>
    </xf>
    <xf numFmtId="0" fontId="1" fillId="6" borderId="0" xfId="0" applyFont="1" applyFill="1"/>
    <xf numFmtId="0" fontId="6" fillId="6" borderId="0" xfId="0" applyFont="1" applyFill="1" applyAlignment="1">
      <alignment horizontal="center" vertical="center"/>
    </xf>
    <xf numFmtId="0" fontId="10" fillId="6" borderId="0" xfId="0" applyFont="1" applyFill="1"/>
    <xf numFmtId="0" fontId="9" fillId="6" borderId="0" xfId="0" applyFont="1" applyFill="1"/>
    <xf numFmtId="0" fontId="8" fillId="6" borderId="0" xfId="0" applyFont="1" applyFill="1"/>
    <xf numFmtId="4" fontId="1" fillId="6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left" vertical="center" wrapText="1"/>
    </xf>
    <xf numFmtId="2" fontId="4" fillId="6" borderId="25" xfId="0" applyNumberFormat="1" applyFont="1" applyFill="1" applyBorder="1" applyAlignment="1">
      <alignment vertical="center" wrapText="1"/>
    </xf>
    <xf numFmtId="2" fontId="2" fillId="6" borderId="1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2" fontId="16" fillId="0" borderId="0" xfId="0" applyNumberFormat="1" applyFont="1" applyAlignment="1">
      <alignment vertical="center"/>
    </xf>
    <xf numFmtId="0" fontId="2" fillId="5" borderId="23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8" fillId="5" borderId="23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2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23" xfId="0" applyFont="1" applyBorder="1" applyAlignment="1">
      <alignment vertical="center"/>
    </xf>
    <xf numFmtId="0" fontId="25" fillId="0" borderId="0" xfId="0" applyFont="1" applyAlignment="1">
      <alignment vertical="center"/>
    </xf>
    <xf numFmtId="49" fontId="16" fillId="0" borderId="0" xfId="0" applyNumberFormat="1" applyFont="1" applyAlignment="1">
      <alignment vertical="center"/>
    </xf>
    <xf numFmtId="0" fontId="27" fillId="9" borderId="2" xfId="0" applyFont="1" applyFill="1" applyBorder="1" applyAlignment="1">
      <alignment horizontal="center" vertical="center" wrapText="1"/>
    </xf>
    <xf numFmtId="2" fontId="27" fillId="9" borderId="2" xfId="0" applyNumberFormat="1" applyFont="1" applyFill="1" applyBorder="1" applyAlignment="1">
      <alignment horizontal="center" vertical="center"/>
    </xf>
    <xf numFmtId="49" fontId="28" fillId="9" borderId="2" xfId="0" applyNumberFormat="1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0" fontId="28" fillId="9" borderId="2" xfId="0" applyNumberFormat="1" applyFont="1" applyFill="1" applyBorder="1" applyAlignment="1">
      <alignment horizontal="center" vertical="center"/>
    </xf>
    <xf numFmtId="49" fontId="28" fillId="8" borderId="2" xfId="0" applyNumberFormat="1" applyFont="1" applyFill="1" applyBorder="1" applyAlignment="1">
      <alignment horizontal="center" vertical="center" wrapText="1"/>
    </xf>
    <xf numFmtId="0" fontId="28" fillId="8" borderId="2" xfId="0" applyFont="1" applyFill="1" applyBorder="1" applyAlignment="1">
      <alignment horizontal="center" vertical="center" wrapText="1"/>
    </xf>
    <xf numFmtId="0" fontId="28" fillId="10" borderId="2" xfId="0" applyFont="1" applyFill="1" applyBorder="1" applyAlignment="1">
      <alignment vertical="center" wrapText="1"/>
    </xf>
    <xf numFmtId="0" fontId="30" fillId="11" borderId="2" xfId="0" applyFont="1" applyFill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4" fontId="30" fillId="0" borderId="2" xfId="0" applyNumberFormat="1" applyFont="1" applyBorder="1" applyAlignment="1">
      <alignment vertical="center" wrapText="1"/>
    </xf>
    <xf numFmtId="4" fontId="30" fillId="0" borderId="2" xfId="0" applyNumberFormat="1" applyFont="1" applyBorder="1" applyAlignment="1">
      <alignment horizontal="center" vertical="center"/>
    </xf>
    <xf numFmtId="4" fontId="30" fillId="0" borderId="2" xfId="0" applyNumberFormat="1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center" wrapText="1"/>
    </xf>
    <xf numFmtId="0" fontId="30" fillId="6" borderId="2" xfId="0" applyFont="1" applyFill="1" applyBorder="1" applyAlignment="1">
      <alignment horizontal="center" vertical="center"/>
    </xf>
    <xf numFmtId="0" fontId="27" fillId="9" borderId="2" xfId="0" applyFont="1" applyFill="1" applyBorder="1" applyAlignment="1">
      <alignment horizontal="center" vertical="center" wrapText="1"/>
    </xf>
    <xf numFmtId="0" fontId="27" fillId="8" borderId="2" xfId="0" applyFont="1" applyFill="1" applyBorder="1" applyAlignment="1">
      <alignment horizontal="center" vertical="center" wrapText="1"/>
    </xf>
    <xf numFmtId="0" fontId="27" fillId="8" borderId="2" xfId="0" applyFont="1" applyFill="1" applyBorder="1" applyAlignment="1">
      <alignment horizontal="left" vertical="center" wrapText="1"/>
    </xf>
    <xf numFmtId="0" fontId="31" fillId="8" borderId="2" xfId="0" applyFont="1" applyFill="1" applyBorder="1" applyAlignment="1">
      <alignment horizontal="left" vertical="center"/>
    </xf>
    <xf numFmtId="0" fontId="27" fillId="8" borderId="2" xfId="0" applyFont="1" applyFill="1" applyBorder="1" applyAlignment="1">
      <alignment horizontal="center" vertical="center"/>
    </xf>
    <xf numFmtId="0" fontId="32" fillId="8" borderId="2" xfId="0" applyFont="1" applyFill="1" applyBorder="1" applyAlignment="1">
      <alignment horizontal="left" vertical="center" wrapText="1"/>
    </xf>
    <xf numFmtId="49" fontId="27" fillId="9" borderId="2" xfId="0" applyNumberFormat="1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</cellXfs>
  <cellStyles count="7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  <cellStyle name="Normalny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52" t="s">
        <v>20</v>
      </c>
      <c r="B2" s="153"/>
      <c r="C2" s="153" t="s">
        <v>66</v>
      </c>
      <c r="D2" s="153"/>
      <c r="E2" s="153"/>
      <c r="F2" s="154"/>
      <c r="G2" s="155"/>
      <c r="H2" s="156" t="s">
        <v>7</v>
      </c>
      <c r="I2" s="157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58" t="s">
        <v>21</v>
      </c>
      <c r="B3" s="159"/>
      <c r="C3" s="159" t="s">
        <v>18</v>
      </c>
      <c r="D3" s="159"/>
      <c r="E3" s="159"/>
      <c r="F3" s="160"/>
      <c r="G3" s="161"/>
      <c r="H3" s="162" t="s">
        <v>7</v>
      </c>
      <c r="I3" s="163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68" t="s">
        <v>22</v>
      </c>
      <c r="B4" s="169"/>
      <c r="C4" s="170" t="s">
        <v>9</v>
      </c>
      <c r="D4" s="170"/>
      <c r="E4" s="160"/>
      <c r="F4" s="160"/>
      <c r="G4" s="161"/>
      <c r="H4" s="171" t="s">
        <v>7</v>
      </c>
      <c r="I4" s="172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73" t="s">
        <v>4</v>
      </c>
      <c r="B5" s="174" t="s">
        <v>5</v>
      </c>
      <c r="C5" s="164" t="s">
        <v>8</v>
      </c>
      <c r="D5" s="164"/>
      <c r="E5" s="160"/>
      <c r="F5" s="164" t="s">
        <v>23</v>
      </c>
      <c r="G5" s="175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73"/>
      <c r="B6" s="174"/>
      <c r="C6" s="164"/>
      <c r="D6" s="164"/>
      <c r="E6" s="160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64">
        <v>3</v>
      </c>
      <c r="D7" s="164"/>
      <c r="E7" s="160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65" t="s">
        <v>37</v>
      </c>
      <c r="D8" s="165"/>
      <c r="E8" s="165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6" t="s">
        <v>113</v>
      </c>
      <c r="D9" s="166"/>
      <c r="E9" s="166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67" t="s">
        <v>67</v>
      </c>
      <c r="D13" s="167"/>
      <c r="E13" s="167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6" t="s">
        <v>68</v>
      </c>
      <c r="D14" s="166"/>
      <c r="E14" s="166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6" t="s">
        <v>69</v>
      </c>
      <c r="D15" s="166"/>
      <c r="E15" s="166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6" t="s">
        <v>256</v>
      </c>
      <c r="D16" s="166"/>
      <c r="E16" s="166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6" t="s">
        <v>70</v>
      </c>
      <c r="D19" s="166"/>
      <c r="E19" s="166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6" t="s">
        <v>71</v>
      </c>
      <c r="D20" s="166"/>
      <c r="E20" s="166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260</v>
      </c>
      <c r="B21" s="82" t="s">
        <v>7</v>
      </c>
      <c r="C21" s="167" t="s">
        <v>58</v>
      </c>
      <c r="D21" s="167"/>
      <c r="E21" s="167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76" t="s">
        <v>253</v>
      </c>
      <c r="D22" s="177"/>
      <c r="E22" s="178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76" t="s">
        <v>82</v>
      </c>
      <c r="D31" s="177"/>
      <c r="E31" s="178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236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261</v>
      </c>
      <c r="B42" s="82" t="s">
        <v>7</v>
      </c>
      <c r="C42" s="167" t="s">
        <v>74</v>
      </c>
      <c r="D42" s="167"/>
      <c r="E42" s="167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76" t="s">
        <v>92</v>
      </c>
      <c r="D43" s="177"/>
      <c r="E43" s="178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262</v>
      </c>
      <c r="B44" s="82" t="s">
        <v>7</v>
      </c>
      <c r="C44" s="167" t="s">
        <v>99</v>
      </c>
      <c r="D44" s="167"/>
      <c r="E44" s="167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76" t="s">
        <v>239</v>
      </c>
      <c r="D45" s="177"/>
      <c r="E45" s="178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76" t="s">
        <v>241</v>
      </c>
      <c r="D46" s="177"/>
      <c r="E46" s="178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76" t="s">
        <v>240</v>
      </c>
      <c r="D47" s="177"/>
      <c r="E47" s="178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76" t="s">
        <v>95</v>
      </c>
      <c r="D50" s="177"/>
      <c r="E50" s="178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76" t="s">
        <v>94</v>
      </c>
      <c r="D51" s="177"/>
      <c r="E51" s="178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76" t="s">
        <v>277</v>
      </c>
      <c r="D52" s="177"/>
      <c r="E52" s="178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263</v>
      </c>
      <c r="B53" s="82" t="s">
        <v>7</v>
      </c>
      <c r="C53" s="167" t="s">
        <v>59</v>
      </c>
      <c r="D53" s="167"/>
      <c r="E53" s="167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76" t="s">
        <v>60</v>
      </c>
      <c r="D54" s="177"/>
      <c r="E54" s="178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76" t="s">
        <v>61</v>
      </c>
      <c r="D55" s="177"/>
      <c r="E55" s="178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76" t="s">
        <v>62</v>
      </c>
      <c r="D56" s="177"/>
      <c r="E56" s="178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76" t="s">
        <v>63</v>
      </c>
      <c r="D57" s="177"/>
      <c r="E57" s="178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264</v>
      </c>
      <c r="B59" s="82" t="s">
        <v>7</v>
      </c>
      <c r="C59" s="167" t="s">
        <v>65</v>
      </c>
      <c r="D59" s="167"/>
      <c r="E59" s="167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76" t="s">
        <v>102</v>
      </c>
      <c r="D60" s="177"/>
      <c r="E60" s="178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76" t="s">
        <v>103</v>
      </c>
      <c r="D61" s="177"/>
      <c r="E61" s="178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265</v>
      </c>
      <c r="B62" s="82" t="s">
        <v>7</v>
      </c>
      <c r="C62" s="167" t="s">
        <v>106</v>
      </c>
      <c r="D62" s="167"/>
      <c r="E62" s="167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76" t="s">
        <v>108</v>
      </c>
      <c r="D63" s="177"/>
      <c r="E63" s="178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76" t="s">
        <v>107</v>
      </c>
      <c r="D64" s="177"/>
      <c r="E64" s="178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76" t="s">
        <v>109</v>
      </c>
      <c r="D65" s="177"/>
      <c r="E65" s="178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266</v>
      </c>
      <c r="B66" s="82" t="s">
        <v>7</v>
      </c>
      <c r="C66" s="167" t="s">
        <v>64</v>
      </c>
      <c r="D66" s="167"/>
      <c r="E66" s="167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76" t="s">
        <v>114</v>
      </c>
      <c r="D67" s="177"/>
      <c r="E67" s="178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76" t="s">
        <v>115</v>
      </c>
      <c r="D68" s="177"/>
      <c r="E68" s="178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76" t="s">
        <v>116</v>
      </c>
      <c r="D69" s="177"/>
      <c r="E69" s="178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76" t="s">
        <v>117</v>
      </c>
      <c r="D70" s="177"/>
      <c r="E70" s="178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76" t="s">
        <v>118</v>
      </c>
      <c r="D71" s="177"/>
      <c r="E71" s="178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76" t="s">
        <v>120</v>
      </c>
      <c r="D72" s="177"/>
      <c r="E72" s="178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67" t="s">
        <v>98</v>
      </c>
      <c r="D73" s="167"/>
      <c r="E73" s="167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76" t="s">
        <v>212</v>
      </c>
      <c r="D74" s="177"/>
      <c r="E74" s="178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76" t="s">
        <v>119</v>
      </c>
      <c r="D75" s="177"/>
      <c r="E75" s="178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210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67" t="s">
        <v>139</v>
      </c>
      <c r="D77" s="167"/>
      <c r="E77" s="167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76" t="s">
        <v>278</v>
      </c>
      <c r="D78" s="179"/>
      <c r="E78" s="180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257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67" t="s">
        <v>52</v>
      </c>
      <c r="D80" s="167"/>
      <c r="E80" s="167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6" t="s">
        <v>250</v>
      </c>
      <c r="D81" s="166"/>
      <c r="E81" s="166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6" t="s">
        <v>237</v>
      </c>
      <c r="D82" s="166"/>
      <c r="E82" s="166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6" t="s">
        <v>238</v>
      </c>
      <c r="D83" s="166"/>
      <c r="E83" s="166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248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247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246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245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254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249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255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244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243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242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6" t="s">
        <v>49</v>
      </c>
      <c r="D94" s="166"/>
      <c r="E94" s="166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67" t="s">
        <v>48</v>
      </c>
      <c r="D95" s="167"/>
      <c r="E95" s="167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6" t="s">
        <v>46</v>
      </c>
      <c r="D96" s="166"/>
      <c r="E96" s="166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6" t="s">
        <v>143</v>
      </c>
      <c r="D97" s="166"/>
      <c r="E97" s="166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6" t="s">
        <v>137</v>
      </c>
      <c r="D101" s="166"/>
      <c r="E101" s="166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306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166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167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301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6" t="s">
        <v>211</v>
      </c>
      <c r="D110" s="166"/>
      <c r="E110" s="166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6" t="s">
        <v>147</v>
      </c>
      <c r="D111" s="166"/>
      <c r="E111" s="166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6" t="s">
        <v>151</v>
      </c>
      <c r="D114" s="166"/>
      <c r="E114" s="166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6" t="s">
        <v>156</v>
      </c>
      <c r="D117" s="166"/>
      <c r="E117" s="166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81" t="s">
        <v>136</v>
      </c>
      <c r="D118" s="181"/>
      <c r="E118" s="181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228</v>
      </c>
      <c r="C119" s="166" t="s">
        <v>213</v>
      </c>
      <c r="D119" s="166"/>
      <c r="E119" s="166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214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215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81" t="s">
        <v>152</v>
      </c>
      <c r="D122" s="181"/>
      <c r="E122" s="181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6" t="s">
        <v>300</v>
      </c>
      <c r="D123" s="166"/>
      <c r="E123" s="166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6" t="s">
        <v>121</v>
      </c>
      <c r="D124" s="166"/>
      <c r="E124" s="166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6" t="s">
        <v>299</v>
      </c>
      <c r="D125" s="166"/>
      <c r="E125" s="166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6" t="s">
        <v>126</v>
      </c>
      <c r="D126" s="166"/>
      <c r="E126" s="166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6" t="s">
        <v>223</v>
      </c>
      <c r="D127" s="166"/>
      <c r="E127" s="166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67" t="s">
        <v>47</v>
      </c>
      <c r="D128" s="167"/>
      <c r="E128" s="167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6" t="s">
        <v>221</v>
      </c>
      <c r="D129" s="166"/>
      <c r="E129" s="166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6" t="s">
        <v>222</v>
      </c>
      <c r="D130" s="166"/>
      <c r="E130" s="166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67" t="s">
        <v>135</v>
      </c>
      <c r="D131" s="167"/>
      <c r="E131" s="167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6" t="s">
        <v>225</v>
      </c>
      <c r="D132" s="166"/>
      <c r="E132" s="166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6" t="s">
        <v>224</v>
      </c>
      <c r="D136" s="166"/>
      <c r="E136" s="166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226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6" t="s">
        <v>281</v>
      </c>
      <c r="D143" s="166"/>
      <c r="E143" s="166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282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284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6" t="s">
        <v>155</v>
      </c>
      <c r="D146" s="166"/>
      <c r="E146" s="166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67" t="s">
        <v>130</v>
      </c>
      <c r="D147" s="167"/>
      <c r="E147" s="167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6" t="s">
        <v>302</v>
      </c>
      <c r="D148" s="166"/>
      <c r="E148" s="166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6" t="s">
        <v>303</v>
      </c>
      <c r="D149" s="166"/>
      <c r="E149" s="166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6" t="s">
        <v>304</v>
      </c>
      <c r="D150" s="166"/>
      <c r="E150" s="166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6" t="s">
        <v>219</v>
      </c>
      <c r="D151" s="166"/>
      <c r="E151" s="166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6" t="s">
        <v>218</v>
      </c>
      <c r="D152" s="166"/>
      <c r="E152" s="166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6" t="s">
        <v>283</v>
      </c>
      <c r="D153" s="166"/>
      <c r="E153" s="166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285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230</v>
      </c>
      <c r="C155" s="182" t="s">
        <v>217</v>
      </c>
      <c r="D155" s="182"/>
      <c r="E155" s="18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6" t="s">
        <v>132</v>
      </c>
      <c r="D156" s="166"/>
      <c r="E156" s="166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6" t="s">
        <v>131</v>
      </c>
      <c r="D159" s="166"/>
      <c r="E159" s="166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6" t="s">
        <v>220</v>
      </c>
      <c r="D160" s="166"/>
      <c r="E160" s="166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6" t="s">
        <v>305</v>
      </c>
      <c r="D161" s="166"/>
      <c r="E161" s="166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67" t="s">
        <v>39</v>
      </c>
      <c r="D162" s="167"/>
      <c r="E162" s="167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82" t="s">
        <v>279</v>
      </c>
      <c r="D163" s="182"/>
      <c r="E163" s="182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82" t="s">
        <v>310</v>
      </c>
      <c r="D164" s="182"/>
      <c r="E164" s="182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267</v>
      </c>
      <c r="B165" s="82" t="s">
        <v>7</v>
      </c>
      <c r="C165" s="167" t="s">
        <v>38</v>
      </c>
      <c r="D165" s="167"/>
      <c r="E165" s="167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6" t="s">
        <v>125</v>
      </c>
      <c r="D166" s="166"/>
      <c r="E166" s="166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6" t="s">
        <v>308</v>
      </c>
      <c r="D167" s="166"/>
      <c r="E167" s="166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6" t="s">
        <v>216</v>
      </c>
      <c r="D168" s="166"/>
      <c r="E168" s="166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6" t="s">
        <v>129</v>
      </c>
      <c r="D169" s="166"/>
      <c r="E169" s="166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6" t="s">
        <v>227</v>
      </c>
      <c r="D173" s="166"/>
      <c r="E173" s="166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268</v>
      </c>
      <c r="B174" s="82" t="s">
        <v>35</v>
      </c>
      <c r="C174" s="167" t="s">
        <v>168</v>
      </c>
      <c r="D174" s="167"/>
      <c r="E174" s="167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6" t="s">
        <v>122</v>
      </c>
      <c r="D175" s="166"/>
      <c r="E175" s="166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6" t="s">
        <v>123</v>
      </c>
      <c r="D176" s="166"/>
      <c r="E176" s="166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6" t="s">
        <v>124</v>
      </c>
      <c r="D177" s="166"/>
      <c r="E177" s="166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269</v>
      </c>
      <c r="B178" s="82" t="s">
        <v>7</v>
      </c>
      <c r="C178" s="167" t="s">
        <v>170</v>
      </c>
      <c r="D178" s="167"/>
      <c r="E178" s="167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6" t="s">
        <v>171</v>
      </c>
      <c r="D179" s="166"/>
      <c r="E179" s="166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6" t="s">
        <v>185</v>
      </c>
      <c r="D180" s="166"/>
      <c r="E180" s="166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6" t="s">
        <v>194</v>
      </c>
      <c r="D181" s="166"/>
      <c r="E181" s="166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6" t="s">
        <v>195</v>
      </c>
      <c r="D182" s="166"/>
      <c r="E182" s="166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6" t="s">
        <v>229</v>
      </c>
      <c r="D183" s="166"/>
      <c r="E183" s="166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6" t="s">
        <v>193</v>
      </c>
      <c r="D184" s="166"/>
      <c r="E184" s="166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228</v>
      </c>
      <c r="C185" s="166" t="s">
        <v>192</v>
      </c>
      <c r="D185" s="166"/>
      <c r="E185" s="166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6" t="s">
        <v>190</v>
      </c>
      <c r="D186" s="166"/>
      <c r="E186" s="166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230</v>
      </c>
      <c r="C187" s="182" t="s">
        <v>172</v>
      </c>
      <c r="D187" s="182"/>
      <c r="E187" s="18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231</v>
      </c>
      <c r="C188" s="182" t="s">
        <v>191</v>
      </c>
      <c r="D188" s="182"/>
      <c r="E188" s="18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82" t="s">
        <v>232</v>
      </c>
      <c r="D189" s="182"/>
      <c r="E189" s="18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82" t="s">
        <v>173</v>
      </c>
      <c r="D190" s="182"/>
      <c r="E190" s="18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6" t="s">
        <v>177</v>
      </c>
      <c r="D191" s="166"/>
      <c r="E191" s="166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6" t="s">
        <v>178</v>
      </c>
      <c r="D192" s="166"/>
      <c r="E192" s="166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6" t="s">
        <v>174</v>
      </c>
      <c r="D193" s="166"/>
      <c r="E193" s="166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197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196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176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6" t="s">
        <v>175</v>
      </c>
      <c r="D197" s="166"/>
      <c r="E197" s="166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6" t="s">
        <v>134</v>
      </c>
      <c r="D198" s="166"/>
      <c r="E198" s="166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6" t="s">
        <v>179</v>
      </c>
      <c r="D199" s="166"/>
      <c r="E199" s="166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6" t="s">
        <v>181</v>
      </c>
      <c r="D200" s="166"/>
      <c r="E200" s="166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234</v>
      </c>
      <c r="C201" s="166" t="s">
        <v>198</v>
      </c>
      <c r="D201" s="166"/>
      <c r="E201" s="166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6" t="s">
        <v>235</v>
      </c>
      <c r="D202" s="166"/>
      <c r="E202" s="166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228</v>
      </c>
      <c r="C203" s="166" t="s">
        <v>180</v>
      </c>
      <c r="D203" s="166"/>
      <c r="E203" s="166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233</v>
      </c>
      <c r="C204" s="166" t="s">
        <v>182</v>
      </c>
      <c r="D204" s="166"/>
      <c r="E204" s="166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6" t="s">
        <v>183</v>
      </c>
      <c r="D205" s="166"/>
      <c r="E205" s="166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6" t="s">
        <v>258</v>
      </c>
      <c r="D206" s="166"/>
      <c r="E206" s="166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6" t="s">
        <v>184</v>
      </c>
      <c r="D207" s="166"/>
      <c r="E207" s="166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6" t="s">
        <v>259</v>
      </c>
      <c r="D208" s="166"/>
      <c r="E208" s="166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6" t="s">
        <v>186</v>
      </c>
      <c r="D209" s="166"/>
      <c r="E209" s="166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6" t="s">
        <v>187</v>
      </c>
      <c r="D210" s="166"/>
      <c r="E210" s="166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6" t="s">
        <v>188</v>
      </c>
      <c r="D211" s="166"/>
      <c r="E211" s="166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6" t="s">
        <v>189</v>
      </c>
      <c r="D212" s="166"/>
      <c r="E212" s="166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233</v>
      </c>
      <c r="C213" s="166" t="s">
        <v>280</v>
      </c>
      <c r="D213" s="166"/>
      <c r="E213" s="166"/>
      <c r="F213" s="33" t="s">
        <v>199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205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206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207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208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209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6" t="s">
        <v>200</v>
      </c>
      <c r="D219" s="166"/>
      <c r="E219" s="166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202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201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6" t="s">
        <v>204</v>
      </c>
      <c r="D222" s="166"/>
      <c r="E222" s="166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6" t="s">
        <v>203</v>
      </c>
      <c r="D223" s="166"/>
      <c r="E223" s="166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233</v>
      </c>
      <c r="C224" s="166" t="s">
        <v>307</v>
      </c>
      <c r="D224" s="166"/>
      <c r="E224" s="166"/>
      <c r="F224" s="16" t="s">
        <v>286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270</v>
      </c>
      <c r="B225" s="82" t="s">
        <v>7</v>
      </c>
      <c r="C225" s="167" t="s">
        <v>54</v>
      </c>
      <c r="D225" s="167"/>
      <c r="E225" s="167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6" t="s">
        <v>251</v>
      </c>
      <c r="D226" s="166"/>
      <c r="E226" s="166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252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271</v>
      </c>
      <c r="B228" s="185" t="s">
        <v>36</v>
      </c>
      <c r="C228" s="186"/>
      <c r="D228" s="187"/>
      <c r="E228" s="187"/>
      <c r="F228" s="187"/>
      <c r="G228" s="187"/>
      <c r="H228" s="188">
        <f>SUM(I9:I227)</f>
        <v>0</v>
      </c>
      <c r="I228" s="189"/>
      <c r="J228" s="15"/>
    </row>
    <row r="229" spans="1:11" s="2" customFormat="1" ht="21.2" hidden="1" customHeight="1">
      <c r="A229" s="28" t="s">
        <v>272</v>
      </c>
      <c r="B229" s="190" t="s">
        <v>34</v>
      </c>
      <c r="C229" s="191"/>
      <c r="D229" s="192"/>
      <c r="E229" s="192"/>
      <c r="F229" s="192"/>
      <c r="G229" s="192"/>
      <c r="H229" s="193">
        <f>H228*23%</f>
        <v>0</v>
      </c>
      <c r="I229" s="194"/>
      <c r="J229" s="17"/>
    </row>
    <row r="230" spans="1:11" ht="21.2" hidden="1" customHeight="1" thickBot="1">
      <c r="A230" s="29" t="s">
        <v>273</v>
      </c>
      <c r="B230" s="195" t="s">
        <v>33</v>
      </c>
      <c r="C230" s="196"/>
      <c r="D230" s="197"/>
      <c r="E230" s="197"/>
      <c r="F230" s="197"/>
      <c r="G230" s="197"/>
      <c r="H230" s="198">
        <f>H228+H229</f>
        <v>0</v>
      </c>
      <c r="I230" s="199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83" t="s">
        <v>275</v>
      </c>
      <c r="B235" s="183"/>
      <c r="C235" s="183"/>
      <c r="D235" s="183"/>
      <c r="E235" s="183"/>
      <c r="F235" s="183"/>
      <c r="G235" s="183"/>
      <c r="H235" s="183"/>
      <c r="I235" s="183"/>
    </row>
    <row r="236" spans="1:11">
      <c r="A236" s="184" t="s">
        <v>53</v>
      </c>
      <c r="B236" s="184"/>
      <c r="C236" s="184"/>
      <c r="D236" s="184"/>
      <c r="E236" s="184"/>
      <c r="F236" s="184"/>
      <c r="G236" s="184"/>
      <c r="H236" s="184"/>
      <c r="I236" s="184"/>
    </row>
    <row r="237" spans="1:11" ht="48.75" customHeight="1">
      <c r="A237" s="183" t="s">
        <v>274</v>
      </c>
      <c r="B237" s="183"/>
      <c r="C237" s="183"/>
      <c r="D237" s="183"/>
      <c r="E237" s="183"/>
      <c r="F237" s="183"/>
      <c r="G237" s="183"/>
      <c r="H237" s="183"/>
      <c r="I237" s="183"/>
    </row>
    <row r="238" spans="1:11" ht="49.7" customHeight="1">
      <c r="A238" s="183" t="s">
        <v>309</v>
      </c>
      <c r="B238" s="183"/>
      <c r="C238" s="183"/>
      <c r="D238" s="183"/>
      <c r="E238" s="183"/>
      <c r="F238" s="183"/>
      <c r="G238" s="183"/>
      <c r="H238" s="183"/>
      <c r="I238" s="183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83" t="s">
        <v>276</v>
      </c>
      <c r="B240" s="183"/>
      <c r="C240" s="183"/>
      <c r="D240" s="183"/>
      <c r="E240" s="183"/>
      <c r="F240" s="183"/>
      <c r="G240" s="183"/>
      <c r="H240" s="183"/>
      <c r="I240" s="18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83" t="s">
        <v>169</v>
      </c>
      <c r="B243" s="183"/>
      <c r="C243" s="183"/>
      <c r="D243" s="183"/>
      <c r="E243" s="183"/>
      <c r="F243" s="183"/>
      <c r="G243" s="183"/>
      <c r="H243" s="183"/>
      <c r="I243" s="18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25"/>
  <sheetViews>
    <sheetView tabSelected="1" zoomScale="115" zoomScaleNormal="115" zoomScaleSheetLayoutView="100" workbookViewId="0">
      <selection activeCell="I36" sqref="I36"/>
    </sheetView>
  </sheetViews>
  <sheetFormatPr defaultColWidth="9.140625" defaultRowHeight="14.25"/>
  <cols>
    <col min="1" max="1" width="6.140625" style="137" customWidth="1"/>
    <col min="2" max="2" width="12.5703125" style="122" customWidth="1"/>
    <col min="3" max="3" width="77.85546875" style="122" customWidth="1"/>
    <col min="4" max="4" width="7.28515625" style="122" customWidth="1"/>
    <col min="5" max="5" width="8.28515625" style="126" customWidth="1"/>
    <col min="6" max="6" width="19.42578125" style="122" hidden="1" customWidth="1"/>
    <col min="7" max="8" width="9.140625" style="122" hidden="1" customWidth="1"/>
    <col min="9" max="16384" width="9.140625" style="122"/>
  </cols>
  <sheetData>
    <row r="1" spans="1:8" ht="30" customHeight="1">
      <c r="A1" s="200" t="s">
        <v>20</v>
      </c>
      <c r="B1" s="200"/>
      <c r="C1" s="201" t="s">
        <v>351</v>
      </c>
      <c r="D1" s="202"/>
      <c r="E1" s="202"/>
      <c r="F1" s="124"/>
      <c r="G1" s="123"/>
      <c r="H1" s="127" t="s">
        <v>163</v>
      </c>
    </row>
    <row r="2" spans="1:8" s="132" customFormat="1" ht="15.75" customHeight="1">
      <c r="A2" s="204" t="s">
        <v>21</v>
      </c>
      <c r="B2" s="204"/>
      <c r="C2" s="205" t="s">
        <v>350</v>
      </c>
      <c r="D2" s="206"/>
      <c r="E2" s="206"/>
      <c r="F2" s="128"/>
      <c r="G2" s="125"/>
      <c r="H2" s="129" t="s">
        <v>164</v>
      </c>
    </row>
    <row r="3" spans="1:8" ht="15">
      <c r="A3" s="207" t="s">
        <v>22</v>
      </c>
      <c r="B3" s="207"/>
      <c r="C3" s="208" t="s">
        <v>325</v>
      </c>
      <c r="D3" s="206"/>
      <c r="E3" s="206"/>
      <c r="F3" s="124"/>
      <c r="G3" s="123"/>
      <c r="H3" s="127" t="s">
        <v>165</v>
      </c>
    </row>
    <row r="4" spans="1:8" ht="36.75" customHeight="1">
      <c r="A4" s="209" t="s">
        <v>4</v>
      </c>
      <c r="B4" s="209" t="s">
        <v>5</v>
      </c>
      <c r="C4" s="203" t="s">
        <v>8</v>
      </c>
      <c r="D4" s="203" t="s">
        <v>23</v>
      </c>
      <c r="E4" s="203"/>
      <c r="F4" s="124"/>
      <c r="G4" s="123"/>
      <c r="H4" s="127"/>
    </row>
    <row r="5" spans="1:8" ht="15">
      <c r="A5" s="209"/>
      <c r="B5" s="209"/>
      <c r="C5" s="203"/>
      <c r="D5" s="138" t="s">
        <v>24</v>
      </c>
      <c r="E5" s="139" t="s">
        <v>0</v>
      </c>
      <c r="F5" s="130" t="s">
        <v>311</v>
      </c>
      <c r="G5" s="123"/>
      <c r="H5" s="131"/>
    </row>
    <row r="6" spans="1:8" s="136" customFormat="1" ht="12.75">
      <c r="A6" s="140">
        <v>1</v>
      </c>
      <c r="B6" s="140" t="s">
        <v>19</v>
      </c>
      <c r="C6" s="141">
        <v>3</v>
      </c>
      <c r="D6" s="141">
        <v>4</v>
      </c>
      <c r="E6" s="142">
        <v>5</v>
      </c>
      <c r="F6" s="133"/>
      <c r="G6" s="134"/>
      <c r="H6" s="135"/>
    </row>
    <row r="7" spans="1:8">
      <c r="A7" s="143"/>
      <c r="B7" s="144" t="s">
        <v>7</v>
      </c>
      <c r="C7" s="145" t="s">
        <v>322</v>
      </c>
      <c r="D7" s="146" t="s">
        <v>7</v>
      </c>
      <c r="E7" s="146" t="s">
        <v>7</v>
      </c>
    </row>
    <row r="8" spans="1:8">
      <c r="A8" s="147" t="s">
        <v>333</v>
      </c>
      <c r="B8" s="148" t="s">
        <v>312</v>
      </c>
      <c r="C8" s="149" t="s">
        <v>326</v>
      </c>
      <c r="D8" s="150" t="s">
        <v>101</v>
      </c>
      <c r="E8" s="151">
        <v>125</v>
      </c>
    </row>
    <row r="9" spans="1:8">
      <c r="A9" s="147" t="s">
        <v>19</v>
      </c>
      <c r="B9" s="148" t="s">
        <v>312</v>
      </c>
      <c r="C9" s="149" t="s">
        <v>327</v>
      </c>
      <c r="D9" s="150" t="s">
        <v>101</v>
      </c>
      <c r="E9" s="151">
        <v>245</v>
      </c>
    </row>
    <row r="10" spans="1:8">
      <c r="A10" s="147" t="s">
        <v>334</v>
      </c>
      <c r="B10" s="148" t="s">
        <v>312</v>
      </c>
      <c r="C10" s="149" t="s">
        <v>313</v>
      </c>
      <c r="D10" s="150" t="s">
        <v>101</v>
      </c>
      <c r="E10" s="151">
        <v>100</v>
      </c>
    </row>
    <row r="11" spans="1:8">
      <c r="A11" s="147" t="s">
        <v>335</v>
      </c>
      <c r="B11" s="148" t="s">
        <v>312</v>
      </c>
      <c r="C11" s="149" t="s">
        <v>314</v>
      </c>
      <c r="D11" s="150" t="s">
        <v>101</v>
      </c>
      <c r="E11" s="151">
        <v>125</v>
      </c>
    </row>
    <row r="12" spans="1:8">
      <c r="A12" s="147" t="s">
        <v>336</v>
      </c>
      <c r="B12" s="148" t="s">
        <v>312</v>
      </c>
      <c r="C12" s="149" t="s">
        <v>315</v>
      </c>
      <c r="D12" s="150" t="s">
        <v>101</v>
      </c>
      <c r="E12" s="151">
        <v>125</v>
      </c>
    </row>
    <row r="13" spans="1:8" ht="13.5" customHeight="1">
      <c r="A13" s="147" t="s">
        <v>337</v>
      </c>
      <c r="B13" s="148" t="s">
        <v>312</v>
      </c>
      <c r="C13" s="149" t="s">
        <v>316</v>
      </c>
      <c r="D13" s="150" t="s">
        <v>101</v>
      </c>
      <c r="E13" s="151">
        <v>125</v>
      </c>
    </row>
    <row r="14" spans="1:8">
      <c r="A14" s="147" t="s">
        <v>338</v>
      </c>
      <c r="B14" s="148" t="s">
        <v>312</v>
      </c>
      <c r="C14" s="149" t="s">
        <v>317</v>
      </c>
      <c r="D14" s="150" t="s">
        <v>100</v>
      </c>
      <c r="E14" s="151">
        <v>1</v>
      </c>
    </row>
    <row r="15" spans="1:8">
      <c r="A15" s="147" t="s">
        <v>339</v>
      </c>
      <c r="B15" s="148" t="s">
        <v>312</v>
      </c>
      <c r="C15" s="149" t="s">
        <v>318</v>
      </c>
      <c r="D15" s="150" t="s">
        <v>51</v>
      </c>
      <c r="E15" s="151">
        <v>1</v>
      </c>
    </row>
    <row r="16" spans="1:8">
      <c r="A16" s="147" t="s">
        <v>340</v>
      </c>
      <c r="B16" s="148" t="s">
        <v>312</v>
      </c>
      <c r="C16" s="149" t="s">
        <v>319</v>
      </c>
      <c r="D16" s="150" t="s">
        <v>100</v>
      </c>
      <c r="E16" s="151">
        <v>5</v>
      </c>
    </row>
    <row r="17" spans="1:5">
      <c r="A17" s="147" t="s">
        <v>341</v>
      </c>
      <c r="B17" s="148" t="s">
        <v>312</v>
      </c>
      <c r="C17" s="149" t="s">
        <v>321</v>
      </c>
      <c r="D17" s="150" t="s">
        <v>101</v>
      </c>
      <c r="E17" s="151">
        <v>125</v>
      </c>
    </row>
    <row r="18" spans="1:5" ht="25.5">
      <c r="A18" s="147" t="s">
        <v>342</v>
      </c>
      <c r="B18" s="148" t="s">
        <v>312</v>
      </c>
      <c r="C18" s="149" t="s">
        <v>352</v>
      </c>
      <c r="D18" s="150" t="s">
        <v>100</v>
      </c>
      <c r="E18" s="150">
        <v>5</v>
      </c>
    </row>
    <row r="19" spans="1:5">
      <c r="A19" s="147" t="s">
        <v>343</v>
      </c>
      <c r="B19" s="148" t="s">
        <v>332</v>
      </c>
      <c r="C19" s="149" t="s">
        <v>320</v>
      </c>
      <c r="D19" s="150" t="s">
        <v>100</v>
      </c>
      <c r="E19" s="150">
        <v>5</v>
      </c>
    </row>
    <row r="20" spans="1:5" ht="25.5">
      <c r="A20" s="147" t="s">
        <v>344</v>
      </c>
      <c r="B20" s="148" t="s">
        <v>312</v>
      </c>
      <c r="C20" s="149" t="s">
        <v>330</v>
      </c>
      <c r="D20" s="150" t="s">
        <v>100</v>
      </c>
      <c r="E20" s="150">
        <v>5</v>
      </c>
    </row>
    <row r="21" spans="1:5" ht="25.5">
      <c r="A21" s="147" t="s">
        <v>345</v>
      </c>
      <c r="B21" s="148" t="s">
        <v>312</v>
      </c>
      <c r="C21" s="149" t="s">
        <v>328</v>
      </c>
      <c r="D21" s="150" t="s">
        <v>51</v>
      </c>
      <c r="E21" s="150">
        <v>5</v>
      </c>
    </row>
    <row r="22" spans="1:5">
      <c r="A22" s="147" t="s">
        <v>346</v>
      </c>
      <c r="B22" s="148" t="s">
        <v>312</v>
      </c>
      <c r="C22" s="149" t="s">
        <v>329</v>
      </c>
      <c r="D22" s="150" t="s">
        <v>51</v>
      </c>
      <c r="E22" s="150">
        <v>10</v>
      </c>
    </row>
    <row r="23" spans="1:5">
      <c r="A23" s="147" t="s">
        <v>347</v>
      </c>
      <c r="B23" s="148" t="s">
        <v>312</v>
      </c>
      <c r="C23" s="149" t="s">
        <v>323</v>
      </c>
      <c r="D23" s="150" t="s">
        <v>51</v>
      </c>
      <c r="E23" s="150">
        <v>1</v>
      </c>
    </row>
    <row r="24" spans="1:5">
      <c r="A24" s="147" t="s">
        <v>348</v>
      </c>
      <c r="B24" s="148" t="s">
        <v>312</v>
      </c>
      <c r="C24" s="149" t="s">
        <v>324</v>
      </c>
      <c r="D24" s="150" t="s">
        <v>51</v>
      </c>
      <c r="E24" s="150">
        <v>1</v>
      </c>
    </row>
    <row r="25" spans="1:5">
      <c r="A25" s="147" t="s">
        <v>349</v>
      </c>
      <c r="B25" s="148" t="s">
        <v>312</v>
      </c>
      <c r="C25" s="149" t="s">
        <v>331</v>
      </c>
      <c r="D25" s="150" t="s">
        <v>51</v>
      </c>
      <c r="E25" s="150">
        <v>1</v>
      </c>
    </row>
  </sheetData>
  <mergeCells count="10">
    <mergeCell ref="A1:B1"/>
    <mergeCell ref="C1:E1"/>
    <mergeCell ref="D4:E4"/>
    <mergeCell ref="A2:B2"/>
    <mergeCell ref="C2:E2"/>
    <mergeCell ref="A3:B3"/>
    <mergeCell ref="C3:E3"/>
    <mergeCell ref="A4:A5"/>
    <mergeCell ref="B4:B5"/>
    <mergeCell ref="C4:C5"/>
  </mergeCells>
  <pageMargins left="0.7" right="0.7" top="0.75" bottom="0.75" header="0.3" footer="0.3"/>
  <pageSetup paperSize="9" scale="5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52" t="s">
        <v>20</v>
      </c>
      <c r="B2" s="153"/>
      <c r="C2" s="153" t="s">
        <v>66</v>
      </c>
      <c r="D2" s="153"/>
      <c r="E2" s="153"/>
      <c r="F2" s="154"/>
      <c r="G2" s="155"/>
      <c r="H2" s="156" t="s">
        <v>7</v>
      </c>
      <c r="I2" s="157"/>
    </row>
    <row r="3" spans="1:10" s="2" customFormat="1" ht="20.100000000000001" customHeight="1">
      <c r="A3" s="158" t="s">
        <v>21</v>
      </c>
      <c r="B3" s="159"/>
      <c r="C3" s="159" t="s">
        <v>18</v>
      </c>
      <c r="D3" s="159"/>
      <c r="E3" s="159"/>
      <c r="F3" s="160"/>
      <c r="G3" s="161"/>
      <c r="H3" s="162" t="s">
        <v>7</v>
      </c>
      <c r="I3" s="163"/>
    </row>
    <row r="4" spans="1:10" s="2" customFormat="1" ht="19.5" customHeight="1">
      <c r="A4" s="168" t="s">
        <v>22</v>
      </c>
      <c r="B4" s="169"/>
      <c r="C4" s="170" t="s">
        <v>9</v>
      </c>
      <c r="D4" s="170"/>
      <c r="E4" s="160"/>
      <c r="F4" s="160"/>
      <c r="G4" s="161"/>
      <c r="H4" s="171" t="s">
        <v>7</v>
      </c>
      <c r="I4" s="172"/>
    </row>
    <row r="5" spans="1:10" s="2" customFormat="1" ht="30.2" customHeight="1">
      <c r="A5" s="173" t="s">
        <v>4</v>
      </c>
      <c r="B5" s="174" t="s">
        <v>5</v>
      </c>
      <c r="C5" s="164" t="s">
        <v>8</v>
      </c>
      <c r="D5" s="164"/>
      <c r="E5" s="160"/>
      <c r="F5" s="164" t="s">
        <v>23</v>
      </c>
      <c r="G5" s="175"/>
      <c r="H5" s="43" t="s">
        <v>28</v>
      </c>
      <c r="I5" s="52" t="s">
        <v>29</v>
      </c>
    </row>
    <row r="6" spans="1:10" s="2" customFormat="1" ht="15" customHeight="1">
      <c r="A6" s="173"/>
      <c r="B6" s="174"/>
      <c r="C6" s="164"/>
      <c r="D6" s="164"/>
      <c r="E6" s="160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64">
        <v>3</v>
      </c>
      <c r="D7" s="164"/>
      <c r="E7" s="160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65" t="s">
        <v>37</v>
      </c>
      <c r="D8" s="165"/>
      <c r="E8" s="165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6" t="s">
        <v>113</v>
      </c>
      <c r="D9" s="166"/>
      <c r="E9" s="166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67" t="s">
        <v>67</v>
      </c>
      <c r="D13" s="167"/>
      <c r="E13" s="167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6" t="s">
        <v>68</v>
      </c>
      <c r="D14" s="166"/>
      <c r="E14" s="166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6" t="s">
        <v>69</v>
      </c>
      <c r="D15" s="166"/>
      <c r="E15" s="166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6" t="s">
        <v>256</v>
      </c>
      <c r="D16" s="166"/>
      <c r="E16" s="166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6" t="s">
        <v>70</v>
      </c>
      <c r="D19" s="166"/>
      <c r="E19" s="166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6" t="s">
        <v>71</v>
      </c>
      <c r="D20" s="166"/>
      <c r="E20" s="166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260</v>
      </c>
      <c r="B21" s="96" t="s">
        <v>7</v>
      </c>
      <c r="C21" s="167" t="s">
        <v>58</v>
      </c>
      <c r="D21" s="167"/>
      <c r="E21" s="167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76" t="s">
        <v>253</v>
      </c>
      <c r="D22" s="177"/>
      <c r="E22" s="178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76" t="s">
        <v>82</v>
      </c>
      <c r="D31" s="177"/>
      <c r="E31" s="178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236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261</v>
      </c>
      <c r="B42" s="96" t="s">
        <v>7</v>
      </c>
      <c r="C42" s="167" t="s">
        <v>74</v>
      </c>
      <c r="D42" s="167"/>
      <c r="E42" s="167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76" t="s">
        <v>92</v>
      </c>
      <c r="D43" s="177"/>
      <c r="E43" s="178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262</v>
      </c>
      <c r="B44" s="96" t="s">
        <v>7</v>
      </c>
      <c r="C44" s="167" t="s">
        <v>99</v>
      </c>
      <c r="D44" s="167"/>
      <c r="E44" s="167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76" t="s">
        <v>239</v>
      </c>
      <c r="D45" s="177"/>
      <c r="E45" s="178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76" t="s">
        <v>241</v>
      </c>
      <c r="D46" s="177"/>
      <c r="E46" s="178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76" t="s">
        <v>240</v>
      </c>
      <c r="D47" s="177"/>
      <c r="E47" s="178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76" t="s">
        <v>95</v>
      </c>
      <c r="D50" s="177"/>
      <c r="E50" s="178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76" t="s">
        <v>94</v>
      </c>
      <c r="D51" s="177"/>
      <c r="E51" s="178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76" t="s">
        <v>277</v>
      </c>
      <c r="D52" s="177"/>
      <c r="E52" s="178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263</v>
      </c>
      <c r="B53" s="96" t="s">
        <v>7</v>
      </c>
      <c r="C53" s="167" t="s">
        <v>59</v>
      </c>
      <c r="D53" s="167"/>
      <c r="E53" s="167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76" t="s">
        <v>60</v>
      </c>
      <c r="D54" s="177"/>
      <c r="E54" s="178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76" t="s">
        <v>61</v>
      </c>
      <c r="D55" s="177"/>
      <c r="E55" s="178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76" t="s">
        <v>62</v>
      </c>
      <c r="D56" s="177"/>
      <c r="E56" s="178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76" t="s">
        <v>63</v>
      </c>
      <c r="D57" s="177"/>
      <c r="E57" s="178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264</v>
      </c>
      <c r="B59" s="96" t="s">
        <v>7</v>
      </c>
      <c r="C59" s="167" t="s">
        <v>65</v>
      </c>
      <c r="D59" s="167"/>
      <c r="E59" s="167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76" t="s">
        <v>102</v>
      </c>
      <c r="D60" s="177"/>
      <c r="E60" s="178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76" t="s">
        <v>103</v>
      </c>
      <c r="D61" s="177"/>
      <c r="E61" s="178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265</v>
      </c>
      <c r="B62" s="96" t="s">
        <v>7</v>
      </c>
      <c r="C62" s="167" t="s">
        <v>106</v>
      </c>
      <c r="D62" s="167"/>
      <c r="E62" s="167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76" t="s">
        <v>108</v>
      </c>
      <c r="D63" s="177"/>
      <c r="E63" s="178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76" t="s">
        <v>107</v>
      </c>
      <c r="D64" s="177"/>
      <c r="E64" s="178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76" t="s">
        <v>109</v>
      </c>
      <c r="D65" s="177"/>
      <c r="E65" s="178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266</v>
      </c>
      <c r="B66" s="96" t="s">
        <v>7</v>
      </c>
      <c r="C66" s="167" t="s">
        <v>64</v>
      </c>
      <c r="D66" s="167"/>
      <c r="E66" s="167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76" t="s">
        <v>114</v>
      </c>
      <c r="D67" s="177"/>
      <c r="E67" s="178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76" t="s">
        <v>115</v>
      </c>
      <c r="D68" s="177"/>
      <c r="E68" s="178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76" t="s">
        <v>116</v>
      </c>
      <c r="D69" s="177"/>
      <c r="E69" s="178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76" t="s">
        <v>117</v>
      </c>
      <c r="D70" s="177"/>
      <c r="E70" s="178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76" t="s">
        <v>118</v>
      </c>
      <c r="D71" s="177"/>
      <c r="E71" s="178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76" t="s">
        <v>120</v>
      </c>
      <c r="D72" s="177"/>
      <c r="E72" s="178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67" t="s">
        <v>98</v>
      </c>
      <c r="D73" s="167"/>
      <c r="E73" s="167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76" t="s">
        <v>212</v>
      </c>
      <c r="D74" s="177"/>
      <c r="E74" s="178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76" t="s">
        <v>119</v>
      </c>
      <c r="D75" s="177"/>
      <c r="E75" s="178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210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67" t="s">
        <v>139</v>
      </c>
      <c r="D77" s="167"/>
      <c r="E77" s="167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76" t="s">
        <v>278</v>
      </c>
      <c r="D78" s="179"/>
      <c r="E78" s="180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257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67" t="s">
        <v>52</v>
      </c>
      <c r="D80" s="167"/>
      <c r="E80" s="167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6" t="s">
        <v>250</v>
      </c>
      <c r="D81" s="166"/>
      <c r="E81" s="166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6" t="s">
        <v>237</v>
      </c>
      <c r="D82" s="166"/>
      <c r="E82" s="166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6" t="s">
        <v>238</v>
      </c>
      <c r="D83" s="166"/>
      <c r="E83" s="166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248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247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246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245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254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249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255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244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243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242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6" t="s">
        <v>49</v>
      </c>
      <c r="D94" s="166"/>
      <c r="E94" s="166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67" t="s">
        <v>48</v>
      </c>
      <c r="D95" s="167"/>
      <c r="E95" s="167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6" t="s">
        <v>46</v>
      </c>
      <c r="D96" s="166"/>
      <c r="E96" s="166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6" t="s">
        <v>143</v>
      </c>
      <c r="D97" s="166"/>
      <c r="E97" s="166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6" t="s">
        <v>137</v>
      </c>
      <c r="D101" s="166"/>
      <c r="E101" s="166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306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166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167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301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6" t="s">
        <v>211</v>
      </c>
      <c r="D110" s="166"/>
      <c r="E110" s="166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6" t="s">
        <v>147</v>
      </c>
      <c r="D111" s="166"/>
      <c r="E111" s="166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6" t="s">
        <v>151</v>
      </c>
      <c r="D114" s="166"/>
      <c r="E114" s="166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6" t="s">
        <v>156</v>
      </c>
      <c r="D117" s="166"/>
      <c r="E117" s="166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81" t="s">
        <v>136</v>
      </c>
      <c r="D118" s="181"/>
      <c r="E118" s="181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228</v>
      </c>
      <c r="C119" s="166" t="s">
        <v>213</v>
      </c>
      <c r="D119" s="166"/>
      <c r="E119" s="166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214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215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81" t="s">
        <v>152</v>
      </c>
      <c r="D122" s="181"/>
      <c r="E122" s="181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6" t="s">
        <v>300</v>
      </c>
      <c r="D123" s="166"/>
      <c r="E123" s="166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6" t="s">
        <v>121</v>
      </c>
      <c r="D124" s="166"/>
      <c r="E124" s="166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6" t="s">
        <v>299</v>
      </c>
      <c r="D125" s="166"/>
      <c r="E125" s="166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6" t="s">
        <v>126</v>
      </c>
      <c r="D126" s="166"/>
      <c r="E126" s="166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6" t="s">
        <v>223</v>
      </c>
      <c r="D127" s="166"/>
      <c r="E127" s="166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67" t="s">
        <v>47</v>
      </c>
      <c r="D128" s="167"/>
      <c r="E128" s="167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6" t="s">
        <v>221</v>
      </c>
      <c r="D129" s="166"/>
      <c r="E129" s="166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6" t="s">
        <v>222</v>
      </c>
      <c r="D130" s="166"/>
      <c r="E130" s="166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67" t="s">
        <v>135</v>
      </c>
      <c r="D131" s="167"/>
      <c r="E131" s="167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6" t="s">
        <v>225</v>
      </c>
      <c r="D132" s="166"/>
      <c r="E132" s="166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6" t="s">
        <v>224</v>
      </c>
      <c r="D136" s="166"/>
      <c r="E136" s="166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226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6" t="s">
        <v>281</v>
      </c>
      <c r="D143" s="166"/>
      <c r="E143" s="166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282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284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6" t="s">
        <v>155</v>
      </c>
      <c r="D146" s="166"/>
      <c r="E146" s="166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67" t="s">
        <v>130</v>
      </c>
      <c r="D147" s="167"/>
      <c r="E147" s="167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6" t="s">
        <v>302</v>
      </c>
      <c r="D148" s="166"/>
      <c r="E148" s="166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6" t="s">
        <v>303</v>
      </c>
      <c r="D149" s="166"/>
      <c r="E149" s="166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6" t="s">
        <v>304</v>
      </c>
      <c r="D150" s="166"/>
      <c r="E150" s="166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6" t="s">
        <v>219</v>
      </c>
      <c r="D151" s="166"/>
      <c r="E151" s="166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6" t="s">
        <v>218</v>
      </c>
      <c r="D152" s="166"/>
      <c r="E152" s="166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6" t="s">
        <v>283</v>
      </c>
      <c r="D153" s="166"/>
      <c r="E153" s="166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285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230</v>
      </c>
      <c r="C155" s="182" t="s">
        <v>217</v>
      </c>
      <c r="D155" s="182"/>
      <c r="E155" s="18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6" t="s">
        <v>132</v>
      </c>
      <c r="D156" s="166"/>
      <c r="E156" s="166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6" t="s">
        <v>131</v>
      </c>
      <c r="D159" s="166"/>
      <c r="E159" s="166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6" t="s">
        <v>220</v>
      </c>
      <c r="D160" s="166"/>
      <c r="E160" s="166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6" t="s">
        <v>305</v>
      </c>
      <c r="D161" s="166"/>
      <c r="E161" s="166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67" t="s">
        <v>39</v>
      </c>
      <c r="D162" s="167"/>
      <c r="E162" s="167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82" t="s">
        <v>279</v>
      </c>
      <c r="D163" s="182"/>
      <c r="E163" s="182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82" t="s">
        <v>310</v>
      </c>
      <c r="D164" s="182"/>
      <c r="E164" s="182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267</v>
      </c>
      <c r="B165" s="96" t="s">
        <v>7</v>
      </c>
      <c r="C165" s="167" t="s">
        <v>38</v>
      </c>
      <c r="D165" s="167"/>
      <c r="E165" s="167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6" t="s">
        <v>125</v>
      </c>
      <c r="D166" s="166"/>
      <c r="E166" s="166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6" t="s">
        <v>308</v>
      </c>
      <c r="D167" s="166"/>
      <c r="E167" s="166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6" t="s">
        <v>216</v>
      </c>
      <c r="D168" s="166"/>
      <c r="E168" s="166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6" t="s">
        <v>129</v>
      </c>
      <c r="D169" s="166"/>
      <c r="E169" s="166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6" t="s">
        <v>227</v>
      </c>
      <c r="D173" s="166"/>
      <c r="E173" s="166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268</v>
      </c>
      <c r="B174" s="96" t="s">
        <v>35</v>
      </c>
      <c r="C174" s="167" t="s">
        <v>168</v>
      </c>
      <c r="D174" s="167"/>
      <c r="E174" s="167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6" t="s">
        <v>122</v>
      </c>
      <c r="D175" s="166"/>
      <c r="E175" s="166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6" t="s">
        <v>123</v>
      </c>
      <c r="D176" s="166"/>
      <c r="E176" s="166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6" t="s">
        <v>124</v>
      </c>
      <c r="D177" s="166"/>
      <c r="E177" s="166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269</v>
      </c>
      <c r="B178" s="96" t="s">
        <v>7</v>
      </c>
      <c r="C178" s="167" t="s">
        <v>170</v>
      </c>
      <c r="D178" s="167"/>
      <c r="E178" s="167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6" t="s">
        <v>171</v>
      </c>
      <c r="D179" s="166"/>
      <c r="E179" s="166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6" t="s">
        <v>185</v>
      </c>
      <c r="D180" s="166"/>
      <c r="E180" s="166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6" t="s">
        <v>194</v>
      </c>
      <c r="D181" s="166"/>
      <c r="E181" s="166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6" t="s">
        <v>195</v>
      </c>
      <c r="D182" s="166"/>
      <c r="E182" s="166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6" t="s">
        <v>229</v>
      </c>
      <c r="D183" s="166"/>
      <c r="E183" s="166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6" t="s">
        <v>193</v>
      </c>
      <c r="D184" s="166"/>
      <c r="E184" s="166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228</v>
      </c>
      <c r="C185" s="166" t="s">
        <v>192</v>
      </c>
      <c r="D185" s="166"/>
      <c r="E185" s="166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6" t="s">
        <v>190</v>
      </c>
      <c r="D186" s="166"/>
      <c r="E186" s="166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230</v>
      </c>
      <c r="C187" s="182" t="s">
        <v>172</v>
      </c>
      <c r="D187" s="182"/>
      <c r="E187" s="18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231</v>
      </c>
      <c r="C188" s="182" t="s">
        <v>191</v>
      </c>
      <c r="D188" s="182"/>
      <c r="E188" s="18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82" t="s">
        <v>232</v>
      </c>
      <c r="D189" s="182"/>
      <c r="E189" s="18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82" t="s">
        <v>173</v>
      </c>
      <c r="D190" s="182"/>
      <c r="E190" s="18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6" t="s">
        <v>177</v>
      </c>
      <c r="D191" s="166"/>
      <c r="E191" s="166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6" t="s">
        <v>178</v>
      </c>
      <c r="D192" s="166"/>
      <c r="E192" s="166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6" t="s">
        <v>174</v>
      </c>
      <c r="D193" s="166"/>
      <c r="E193" s="166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197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196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176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6" t="s">
        <v>175</v>
      </c>
      <c r="D197" s="166"/>
      <c r="E197" s="166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6" t="s">
        <v>134</v>
      </c>
      <c r="D198" s="166"/>
      <c r="E198" s="166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6" t="s">
        <v>179</v>
      </c>
      <c r="D199" s="166"/>
      <c r="E199" s="166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6" t="s">
        <v>181</v>
      </c>
      <c r="D200" s="166"/>
      <c r="E200" s="166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234</v>
      </c>
      <c r="C201" s="166" t="s">
        <v>198</v>
      </c>
      <c r="D201" s="166"/>
      <c r="E201" s="166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6" t="s">
        <v>235</v>
      </c>
      <c r="D202" s="166"/>
      <c r="E202" s="166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228</v>
      </c>
      <c r="C203" s="166" t="s">
        <v>180</v>
      </c>
      <c r="D203" s="166"/>
      <c r="E203" s="166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233</v>
      </c>
      <c r="C204" s="166" t="s">
        <v>182</v>
      </c>
      <c r="D204" s="166"/>
      <c r="E204" s="166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6" t="s">
        <v>183</v>
      </c>
      <c r="D205" s="166"/>
      <c r="E205" s="166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6" t="s">
        <v>258</v>
      </c>
      <c r="D206" s="166"/>
      <c r="E206" s="166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6" t="s">
        <v>184</v>
      </c>
      <c r="D207" s="166"/>
      <c r="E207" s="166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6" t="s">
        <v>259</v>
      </c>
      <c r="D208" s="166"/>
      <c r="E208" s="166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6" t="s">
        <v>186</v>
      </c>
      <c r="D209" s="166"/>
      <c r="E209" s="166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6" t="s">
        <v>187</v>
      </c>
      <c r="D210" s="166"/>
      <c r="E210" s="166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6" t="s">
        <v>188</v>
      </c>
      <c r="D211" s="166"/>
      <c r="E211" s="166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6" t="s">
        <v>189</v>
      </c>
      <c r="D212" s="166"/>
      <c r="E212" s="166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233</v>
      </c>
      <c r="C213" s="166" t="s">
        <v>280</v>
      </c>
      <c r="D213" s="166"/>
      <c r="E213" s="166"/>
      <c r="F213" s="33" t="s">
        <v>199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205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206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207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208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209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6" t="s">
        <v>200</v>
      </c>
      <c r="D219" s="166"/>
      <c r="E219" s="166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202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201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6" t="s">
        <v>204</v>
      </c>
      <c r="D222" s="166"/>
      <c r="E222" s="166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6" t="s">
        <v>203</v>
      </c>
      <c r="D223" s="166"/>
      <c r="E223" s="166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233</v>
      </c>
      <c r="C224" s="166" t="s">
        <v>307</v>
      </c>
      <c r="D224" s="166"/>
      <c r="E224" s="166"/>
      <c r="F224" s="16" t="s">
        <v>286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270</v>
      </c>
      <c r="B225" s="96" t="s">
        <v>7</v>
      </c>
      <c r="C225" s="167" t="s">
        <v>54</v>
      </c>
      <c r="D225" s="167"/>
      <c r="E225" s="167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6" t="s">
        <v>251</v>
      </c>
      <c r="D226" s="166"/>
      <c r="E226" s="166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252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271</v>
      </c>
      <c r="B228" s="185" t="s">
        <v>36</v>
      </c>
      <c r="C228" s="186"/>
      <c r="D228" s="187"/>
      <c r="E228" s="187"/>
      <c r="F228" s="187"/>
      <c r="G228" s="210"/>
      <c r="H228" s="188">
        <f>SUM(I9:I227)</f>
        <v>0</v>
      </c>
      <c r="I228" s="189"/>
      <c r="J228" s="15"/>
    </row>
    <row r="229" spans="1:10" s="2" customFormat="1" ht="21.2" customHeight="1">
      <c r="A229" s="92" t="s">
        <v>272</v>
      </c>
      <c r="B229" s="190" t="s">
        <v>34</v>
      </c>
      <c r="C229" s="191"/>
      <c r="D229" s="192"/>
      <c r="E229" s="192"/>
      <c r="F229" s="192"/>
      <c r="G229" s="211"/>
      <c r="H229" s="193">
        <f>H228*23%</f>
        <v>0</v>
      </c>
      <c r="I229" s="194"/>
      <c r="J229" s="17"/>
    </row>
    <row r="230" spans="1:10" ht="21.2" customHeight="1" thickBot="1">
      <c r="A230" s="29" t="s">
        <v>273</v>
      </c>
      <c r="B230" s="195" t="s">
        <v>33</v>
      </c>
      <c r="C230" s="196"/>
      <c r="D230" s="197"/>
      <c r="E230" s="197"/>
      <c r="F230" s="197"/>
      <c r="G230" s="212"/>
      <c r="H230" s="198">
        <f>H228+H229</f>
        <v>0</v>
      </c>
      <c r="I230" s="199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83" t="s">
        <v>275</v>
      </c>
      <c r="B235" s="183"/>
      <c r="C235" s="183"/>
      <c r="D235" s="183"/>
      <c r="E235" s="183"/>
      <c r="F235" s="183"/>
      <c r="G235" s="183"/>
      <c r="H235" s="183"/>
      <c r="I235" s="183"/>
    </row>
    <row r="236" spans="1:10">
      <c r="A236" s="184" t="s">
        <v>53</v>
      </c>
      <c r="B236" s="184"/>
      <c r="C236" s="184"/>
      <c r="D236" s="184"/>
      <c r="E236" s="184"/>
      <c r="F236" s="184"/>
      <c r="G236" s="184"/>
      <c r="H236" s="184"/>
      <c r="I236" s="184"/>
    </row>
    <row r="237" spans="1:10" ht="48.75" customHeight="1">
      <c r="A237" s="183" t="s">
        <v>274</v>
      </c>
      <c r="B237" s="183"/>
      <c r="C237" s="183"/>
      <c r="D237" s="183"/>
      <c r="E237" s="183"/>
      <c r="F237" s="183"/>
      <c r="G237" s="183"/>
      <c r="H237" s="183"/>
      <c r="I237" s="183"/>
    </row>
    <row r="238" spans="1:10" ht="49.7" customHeight="1">
      <c r="A238" s="183" t="s">
        <v>309</v>
      </c>
      <c r="B238" s="183"/>
      <c r="C238" s="183"/>
      <c r="D238" s="183"/>
      <c r="E238" s="183"/>
      <c r="F238" s="183"/>
      <c r="G238" s="183"/>
      <c r="H238" s="183"/>
      <c r="I238" s="183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83" t="s">
        <v>276</v>
      </c>
      <c r="B240" s="183"/>
      <c r="C240" s="183"/>
      <c r="D240" s="183"/>
      <c r="E240" s="183"/>
      <c r="F240" s="183"/>
      <c r="G240" s="183"/>
      <c r="H240" s="183"/>
      <c r="I240" s="18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83" t="s">
        <v>169</v>
      </c>
      <c r="B243" s="183"/>
      <c r="C243" s="183"/>
      <c r="D243" s="183"/>
      <c r="E243" s="183"/>
      <c r="F243" s="183"/>
      <c r="G243" s="183"/>
      <c r="H243" s="183"/>
      <c r="I243" s="18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287</v>
      </c>
    </row>
    <row r="266" spans="1:3">
      <c r="A266" s="1" t="s">
        <v>288</v>
      </c>
      <c r="C266" s="1">
        <v>400</v>
      </c>
    </row>
    <row r="267" spans="1:3">
      <c r="A267" s="1" t="s">
        <v>289</v>
      </c>
      <c r="C267" s="1">
        <f>16*53</f>
        <v>848</v>
      </c>
    </row>
    <row r="268" spans="1:3">
      <c r="A268" s="1" t="s">
        <v>290</v>
      </c>
      <c r="C268" s="1">
        <f>20*35+10</f>
        <v>710</v>
      </c>
    </row>
    <row r="269" spans="1:3">
      <c r="A269" s="1" t="s">
        <v>291</v>
      </c>
      <c r="C269" s="1">
        <f>14*53</f>
        <v>742</v>
      </c>
    </row>
    <row r="270" spans="1:3">
      <c r="A270" s="1" t="s">
        <v>292</v>
      </c>
      <c r="C270" s="1">
        <f>14*53</f>
        <v>742</v>
      </c>
    </row>
    <row r="271" spans="1:3">
      <c r="A271" s="1" t="s">
        <v>293</v>
      </c>
      <c r="C271" s="1">
        <v>300</v>
      </c>
    </row>
    <row r="272" spans="1:3">
      <c r="A272" s="1" t="s">
        <v>294</v>
      </c>
      <c r="C272" s="71">
        <f>C266+C267+C268+C269+C270+C271</f>
        <v>3742</v>
      </c>
    </row>
    <row r="273" spans="1:3">
      <c r="A273" s="1" t="s">
        <v>295</v>
      </c>
      <c r="C273" s="1">
        <f>C272/53</f>
        <v>70.603773584905667</v>
      </c>
    </row>
    <row r="276" spans="1:3">
      <c r="A276" s="1" t="s">
        <v>296</v>
      </c>
      <c r="C276" s="1">
        <f>310+391-133+70+240+141</f>
        <v>1019</v>
      </c>
    </row>
    <row r="277" spans="1:3">
      <c r="A277" s="1" t="s">
        <v>297</v>
      </c>
      <c r="C277" s="1">
        <f>2037+579+200+507-26</f>
        <v>3297</v>
      </c>
    </row>
    <row r="278" spans="1:3">
      <c r="A278" s="1" t="s">
        <v>298</v>
      </c>
      <c r="C278" s="1">
        <v>138</v>
      </c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qq</vt:lpstr>
      <vt:lpstr>ELEKTRYCZNA</vt:lpstr>
      <vt:lpstr>asa</vt:lpstr>
      <vt:lpstr>asa!Obszar_wydruku</vt:lpstr>
      <vt:lpstr>ELEKTRYCZNA!Obszar_wydruku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2021-01-15T09:50:05Z</cp:lastPrinted>
  <dcterms:created xsi:type="dcterms:W3CDTF">2007-04-24T21:09:13Z</dcterms:created>
  <dcterms:modified xsi:type="dcterms:W3CDTF">2021-01-15T09:50:52Z</dcterms:modified>
</cp:coreProperties>
</file>